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Proof Tracker" sheetId="2" state="visible" r:id="rId4"/>
    <sheet name="TDS Computati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<sst xmlns="http://schemas.openxmlformats.org/spreadsheetml/2006/main" count="78" uniqueCount="76">
  <si>
    <t xml:space="preserve">Salary TDS Investment-Proof Kit</t>
  </si>
  <si>
    <t xml:space="preserve">Free working file by a CA firm  -  FY 2026-27  -  Income-tax Act 2025</t>
  </si>
  <si>
    <t xml:space="preserve">What this does</t>
  </si>
  <si>
    <t xml:space="preserve">Helps an employer collect and verify employees' investment proofs (the Form 12BB items) and then compute each employee's salary TDS under the old vs new regime - so the year-end (Q4) deduction is correct.</t>
  </si>
  <si>
    <t xml:space="preserve">Two sheets</t>
  </si>
  <si>
    <t xml:space="preserve">'Proof Tracker' = collect declared vs verified proofs per employee.   'TDS Computation' = old-vs-new tax and monthly TDS for one employee.</t>
  </si>
  <si>
    <t xml:space="preserve">How to use</t>
  </si>
  <si>
    <t xml:space="preserve">1.  On 'Proof Tracker', enter each employee's declared amounts and the verified amounts once proofs are received; the shortfall and status update automatically.</t>
  </si>
  <si>
    <t xml:space="preserve">2.  On 'TDS Computation', enter one employee's salary and the VERIFIED deductions; compare old vs new and read the recommended regime and the monthly TDS.</t>
  </si>
  <si>
    <t xml:space="preserve">Cell colours</t>
  </si>
  <si>
    <t xml:space="preserve">White cells = type here.   Grey cells = auto-calculated (locked).</t>
  </si>
  <si>
    <t xml:space="preserve">Caps applied</t>
  </si>
  <si>
    <t xml:space="preserve">The big Chapter VI-A caps are applied automatically in the computation: 80C max Rs 1,50,000; 80CCD(1B) max Rs 50,000; home-loan interest (Section 24) max Rs 2,00,000 (self-occupied).</t>
  </si>
  <si>
    <t xml:space="preserve">New regime</t>
  </si>
  <si>
    <t xml:space="preserve">Under the new (default) regime only the standard deduction (Rs 75,000) and the employer's NPS under 80CCD(2) are allowed; most other deductions and HRA are not.</t>
  </si>
  <si>
    <t xml:space="preserve">Rebate 87A</t>
  </si>
  <si>
    <t xml:space="preserve">Old regime: nil tax if taxable income is up to Rs 5,00,000.   New regime: nil tax if taxable income is up to Rs 12,00,000 (marginal relief just above Rs 12L is not modelled here).</t>
  </si>
  <si>
    <t xml:space="preserve">Note</t>
  </si>
  <si>
    <t xml:space="preserve">Surcharge applies on high incomes (above Rs 50 lakh) - enter it in the surcharge row if relevant. Senior-citizen basic exemptions differ under the old regime.</t>
  </si>
  <si>
    <t xml:space="preserve">Unlock</t>
  </si>
  <si>
    <t xml:space="preserve">Sheets are protected so formulas are not overwritten. Review &gt; Unprotect Sheet to edit a locked cell.</t>
  </si>
  <si>
    <t xml:space="preserve">Disclaimer</t>
  </si>
  <si>
    <t xml:space="preserve">General working file, not professional advice. Verify each computation against the law and the employee's actual proofs before deducting.</t>
  </si>
  <si>
    <t xml:space="preserve">Proof Tracker</t>
  </si>
  <si>
    <t xml:space="preserve">Enter declared and verified amounts. Shortfall and status are automatic. Mainly for OLD-regime employees.</t>
  </si>
  <si>
    <t xml:space="preserve">Employee</t>
  </si>
  <si>
    <t xml:space="preserve">PAN</t>
  </si>
  <si>
    <t xml:space="preserve">Regime</t>
  </si>
  <si>
    <t xml:space="preserve">Declared 80C</t>
  </si>
  <si>
    <t xml:space="preserve">Declared 80D</t>
  </si>
  <si>
    <t xml:space="preserve">Declared HRA exempt</t>
  </si>
  <si>
    <t xml:space="preserve">Declared home-loan int</t>
  </si>
  <si>
    <t xml:space="preserve">Declared other</t>
  </si>
  <si>
    <t xml:space="preserve">Declared total (auto)</t>
  </si>
  <si>
    <t xml:space="preserve">Verified total (Rs)</t>
  </si>
  <si>
    <t xml:space="preserve">Shortfall (auto)</t>
  </si>
  <si>
    <t xml:space="preserve">Proofs received</t>
  </si>
  <si>
    <t xml:space="preserve">Status (auto)</t>
  </si>
  <si>
    <t xml:space="preserve">Anita Sharma</t>
  </si>
  <si>
    <t xml:space="preserve">ABCPS1234A</t>
  </si>
  <si>
    <t xml:space="preserve">Old</t>
  </si>
  <si>
    <t xml:space="preserve">Y</t>
  </si>
  <si>
    <t xml:space="preserve">Rahul Verma</t>
  </si>
  <si>
    <t xml:space="preserve">BXYPV5678B</t>
  </si>
  <si>
    <t xml:space="preserve">N</t>
  </si>
  <si>
    <t xml:space="preserve">Sara Khan</t>
  </si>
  <si>
    <t xml:space="preserve">CKLPK9012C</t>
  </si>
  <si>
    <t xml:space="preserve">New</t>
  </si>
  <si>
    <t xml:space="preserve">Salary TDS Computation (one employee)</t>
  </si>
  <si>
    <t xml:space="preserve">Enter the white cells. Old vs new regime, FY 2026-27. Caps applied automatically.</t>
  </si>
  <si>
    <t xml:space="preserve">Particulars</t>
  </si>
  <si>
    <t xml:space="preserve">Old regime (Rs)</t>
  </si>
  <si>
    <t xml:space="preserve">New regime (Rs)</t>
  </si>
  <si>
    <t xml:space="preserve">Gross salary (annual)</t>
  </si>
  <si>
    <t xml:space="preserve">Less: Standard deduction</t>
  </si>
  <si>
    <t xml:space="preserve">Less: HRA / exempt allowances (old only)</t>
  </si>
  <si>
    <t xml:space="preserve">Less: Professional tax (old only, max 2,500)</t>
  </si>
  <si>
    <t xml:space="preserve">Income chargeable under 'Salary'</t>
  </si>
  <si>
    <t xml:space="preserve">Chapter VI-A deductions (enter verified amounts):</t>
  </si>
  <si>
    <t xml:space="preserve">  80C (max 1,50,000)</t>
  </si>
  <si>
    <t xml:space="preserve">  80CCD(1B) NPS - self (max 50,000)</t>
  </si>
  <si>
    <t xml:space="preserve">  80D - health insurance</t>
  </si>
  <si>
    <t xml:space="preserve">  Home-loan interest u/s 24 (max 2,00,000)</t>
  </si>
  <si>
    <t xml:space="preserve">  80CCD(2) employer NPS (both regimes)</t>
  </si>
  <si>
    <t xml:space="preserve">  Other Chapter VI-A</t>
  </si>
  <si>
    <t xml:space="preserve">Total deductions (caps applied)</t>
  </si>
  <si>
    <t xml:space="preserve">Taxable income</t>
  </si>
  <si>
    <t xml:space="preserve">Tax on income (slab)</t>
  </si>
  <si>
    <t xml:space="preserve">Less: Rebate u/s 87A</t>
  </si>
  <si>
    <t xml:space="preserve">Tax after rebate</t>
  </si>
  <si>
    <t xml:space="preserve">Add: Surcharge (if income &gt; 50 lakh - enter)</t>
  </si>
  <si>
    <t xml:space="preserve">Add: Health &amp; education cess (4%)</t>
  </si>
  <si>
    <t xml:space="preserve">Total tax / annual TDS</t>
  </si>
  <si>
    <t xml:space="preserve">Months remaining in year (for monthly TDS)</t>
  </si>
  <si>
    <t xml:space="preserve">Monthly TDS</t>
  </si>
  <si>
    <t xml:space="preserve">Lower-tax regime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</si>
</sst>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4E79"/>
      <name val="Calibri"/>
      <family val="0"/>
      <charset val="1"/>
    </font>
    <font>
      <sz val="10"/>
      <color rgb="FF666666"/>
      <name val="Calibri"/>
      <family val="0"/>
      <charset val="1"/>
    </font>
    <font>
      <b val="true"/>
      <sz val="11"/>
      <color rgb="FF1F4E79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1"/>
      <color rgb="FF1F7A4D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7A4D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15" hidden="false" customHeight="false" outlineLevel="0" collapsed="false">
      <c r="A5" s="3" t="s">
        <v>2</v>
      </c>
      <c r="B5" s="4" t="s">
        <v>3</v>
      </c>
    </row>
    <row r="6" customFormat="false" ht="15" hidden="false" customHeight="false" outlineLevel="0" collapsed="false">
      <c r="A6" s="3" t="s">
        <v>4</v>
      </c>
      <c r="B6" s="4" t="s">
        <v>5</v>
      </c>
    </row>
    <row r="7" customFormat="false" ht="15" hidden="false" customHeight="false" outlineLevel="0" collapsed="false">
      <c r="A7" s="3" t="s">
        <v>6</v>
      </c>
      <c r="B7" s="4" t="s">
        <v>7</v>
      </c>
    </row>
    <row r="8" customFormat="false" ht="15" hidden="false" customHeight="false" outlineLevel="0" collapsed="false">
      <c r="B8" s="4" t="s">
        <v>8</v>
      </c>
    </row>
    <row r="9" customFormat="false" ht="15" hidden="false" customHeight="false" outlineLevel="0" collapsed="false">
      <c r="A9" s="3" t="s">
        <v>9</v>
      </c>
      <c r="B9" s="4" t="s">
        <v>10</v>
      </c>
    </row>
    <row r="10" customFormat="false" ht="15" hidden="false" customHeight="false" outlineLevel="0" collapsed="false">
      <c r="A10" s="3" t="s">
        <v>11</v>
      </c>
      <c r="B10" s="4" t="s">
        <v>12</v>
      </c>
    </row>
    <row r="11" customFormat="false" ht="15" hidden="false" customHeight="false" outlineLevel="0" collapsed="false">
      <c r="A11" s="3" t="s">
        <v>13</v>
      </c>
      <c r="B11" s="4" t="s">
        <v>14</v>
      </c>
    </row>
    <row r="12" customFormat="false" ht="15" hidden="false" customHeight="false" outlineLevel="0" collapsed="false">
      <c r="A12" s="3" t="s">
        <v>15</v>
      </c>
      <c r="B12" s="4" t="s">
        <v>16</v>
      </c>
    </row>
    <row r="13" customFormat="false" ht="15" hidden="false" customHeight="false" outlineLevel="0" collapsed="false">
      <c r="A13" s="3" t="s">
        <v>17</v>
      </c>
      <c r="B13" s="4" t="s">
        <v>18</v>
      </c>
    </row>
    <row r="14" customFormat="false" ht="15" hidden="false" customHeight="false" outlineLevel="0" collapsed="false">
      <c r="A14" s="3" t="s">
        <v>19</v>
      </c>
      <c r="B14" s="4" t="s">
        <v>20</v>
      </c>
    </row>
    <row r="15" customFormat="false" ht="15" hidden="false" customHeight="false" outlineLevel="0" collapsed="false">
      <c r="A15" s="3" t="s">
        <v>21</v>
      </c>
      <c r="B15" s="4" t="s">
        <v>22</v>
      </c>
    </row>
  </sheetData>
  <sheetProtection sheet="true" password="d0db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"/>
    <col collapsed="false" customWidth="true" hidden="false" outlineLevel="0" max="3" min="3" style="0" width="9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6"/>
    <col collapsed="false" customWidth="true" hidden="false" outlineLevel="0" max="8" min="8" style="0" width="13"/>
    <col collapsed="false" customWidth="true" hidden="false" outlineLevel="0" max="10" min="9" style="0" width="15"/>
    <col collapsed="false" customWidth="true" hidden="false" outlineLevel="0" max="12" min="11" style="0" width="13"/>
    <col collapsed="false" customWidth="true" hidden="false" outlineLevel="0" max="13" min="13" style="0" width="24"/>
  </cols>
  <sheetData>
    <row r="1" customFormat="false" ht="18.55" hidden="false" customHeight="false" outlineLevel="0" collapsed="false">
      <c r="A1" s="1" t="s">
        <v>23</v>
      </c>
    </row>
    <row r="2" customFormat="false" ht="15" hidden="false" customHeight="false" outlineLevel="0" collapsed="false">
      <c r="A2" s="2" t="s">
        <v>24</v>
      </c>
    </row>
    <row r="4" customFormat="false" ht="30" hidden="false" customHeight="true" outlineLevel="0" collapsed="false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</row>
    <row r="5" customFormat="false" ht="15" hidden="false" customHeight="false" outlineLevel="0" collapsed="false">
      <c r="A5" s="6" t="s">
        <v>38</v>
      </c>
      <c r="B5" s="6" t="s">
        <v>39</v>
      </c>
      <c r="C5" s="6" t="s">
        <v>40</v>
      </c>
      <c r="D5" s="7" t="n">
        <v>150000</v>
      </c>
      <c r="E5" s="7" t="n">
        <v>25000</v>
      </c>
      <c r="F5" s="7" t="n">
        <v>120000</v>
      </c>
      <c r="G5" s="7" t="n">
        <v>200000</v>
      </c>
      <c r="H5" s="7" t="n">
        <v>0</v>
      </c>
      <c r="I5" s="8" t="n">
        <f aca="false">IF($A5="","",SUM($D5:$H5))</f>
        <v>495000</v>
      </c>
      <c r="J5" s="7" t="n">
        <v>495000</v>
      </c>
      <c r="K5" s="8" t="n">
        <f aca="false">IF($A5="","",$I5-$J5)</f>
        <v>0</v>
      </c>
      <c r="L5" s="6" t="s">
        <v>41</v>
      </c>
      <c r="M5" s="9" t="str">
        <f aca="false">IF($A5="","",IF($C5="New","New regime - proofs N/A",IF($L5&lt;&gt;"Y","Pending proofs",IF($K5&lt;=0,"Complete","Short proof - follow up"))))</f>
        <v>Complete</v>
      </c>
    </row>
    <row r="6" customFormat="false" ht="15" hidden="false" customHeight="false" outlineLevel="0" collapsed="false">
      <c r="A6" s="6" t="s">
        <v>42</v>
      </c>
      <c r="B6" s="6" t="s">
        <v>43</v>
      </c>
      <c r="C6" s="6" t="s">
        <v>40</v>
      </c>
      <c r="D6" s="7" t="n">
        <v>90000</v>
      </c>
      <c r="E6" s="7" t="n">
        <v>15000</v>
      </c>
      <c r="F6" s="7" t="n">
        <v>0</v>
      </c>
      <c r="G6" s="7" t="n">
        <v>0</v>
      </c>
      <c r="H6" s="7" t="n">
        <v>5000</v>
      </c>
      <c r="I6" s="8" t="n">
        <f aca="false">IF($A6="","",SUM($D6:$H6))</f>
        <v>110000</v>
      </c>
      <c r="J6" s="7"/>
      <c r="K6" s="8" t="n">
        <f aca="false">IF($A6="","",$I6-$J6)</f>
        <v>110000</v>
      </c>
      <c r="L6" s="6" t="s">
        <v>44</v>
      </c>
      <c r="M6" s="9" t="str">
        <f aca="false">IF($A6="","",IF($C6="New","New regime - proofs N/A",IF($L6&lt;&gt;"Y","Pending proofs",IF($K6&lt;=0,"Complete","Short proof - follow up"))))</f>
        <v>Pending proofs</v>
      </c>
    </row>
    <row r="7" customFormat="false" ht="15" hidden="false" customHeight="false" outlineLevel="0" collapsed="false">
      <c r="A7" s="6" t="s">
        <v>45</v>
      </c>
      <c r="B7" s="6" t="s">
        <v>46</v>
      </c>
      <c r="C7" s="6" t="s">
        <v>47</v>
      </c>
      <c r="D7" s="7" t="n">
        <v>0</v>
      </c>
      <c r="E7" s="7" t="n">
        <v>0</v>
      </c>
      <c r="F7" s="7" t="n">
        <v>0</v>
      </c>
      <c r="G7" s="7" t="n">
        <v>0</v>
      </c>
      <c r="H7" s="7" t="n">
        <v>0</v>
      </c>
      <c r="I7" s="8" t="n">
        <f aca="false">IF($A7="","",SUM($D7:$H7))</f>
        <v>0</v>
      </c>
      <c r="J7" s="7"/>
      <c r="K7" s="8" t="n">
        <f aca="false">IF($A7="","",$I7-$J7)</f>
        <v>0</v>
      </c>
      <c r="L7" s="6" t="s">
        <v>44</v>
      </c>
      <c r="M7" s="9" t="str">
        <f aca="false">IF($A7="","",IF($C7="New","New regime - proofs N/A",IF($L7&lt;&gt;"Y","Pending proofs",IF($K7&lt;=0,"Complete","Short proof - follow up"))))</f>
        <v>New regime - proofs N/A</v>
      </c>
    </row>
    <row r="8" customFormat="false" ht="15" hidden="false" customHeight="false" outlineLevel="0" collapsed="false">
      <c r="A8" s="6"/>
      <c r="B8" s="6"/>
      <c r="C8" s="6"/>
      <c r="D8" s="7"/>
      <c r="E8" s="7"/>
      <c r="F8" s="7"/>
      <c r="G8" s="7"/>
      <c r="H8" s="7"/>
      <c r="I8" s="8" t="str">
        <f aca="false">IF($A8="","",SUM($D8:$H8))</f>
        <v/>
      </c>
      <c r="J8" s="7"/>
      <c r="K8" s="8" t="str">
        <f aca="false">IF($A8="","",$I8-$J8)</f>
        <v/>
      </c>
      <c r="L8" s="6"/>
      <c r="M8" s="9" t="str">
        <f aca="false">IF($A8="","",IF($C8="New","New regime - proofs N/A",IF($L8&lt;&gt;"Y","Pending proofs",IF($K8&lt;=0,"Complete","Short proof - follow up"))))</f>
        <v/>
      </c>
    </row>
    <row r="9" customFormat="false" ht="15" hidden="false" customHeight="false" outlineLevel="0" collapsed="false">
      <c r="A9" s="6"/>
      <c r="B9" s="6"/>
      <c r="C9" s="6"/>
      <c r="D9" s="7"/>
      <c r="E9" s="7"/>
      <c r="F9" s="7"/>
      <c r="G9" s="7"/>
      <c r="H9" s="7"/>
      <c r="I9" s="8" t="str">
        <f aca="false">IF($A9="","",SUM($D9:$H9))</f>
        <v/>
      </c>
      <c r="J9" s="7"/>
      <c r="K9" s="8" t="str">
        <f aca="false">IF($A9="","",$I9-$J9)</f>
        <v/>
      </c>
      <c r="L9" s="6"/>
      <c r="M9" s="9" t="str">
        <f aca="false">IF($A9="","",IF($C9="New","New regime - proofs N/A",IF($L9&lt;&gt;"Y","Pending proofs",IF($K9&lt;=0,"Complete","Short proof - follow up"))))</f>
        <v/>
      </c>
    </row>
    <row r="10" customFormat="false" ht="15" hidden="false" customHeight="false" outlineLevel="0" collapsed="false">
      <c r="A10" s="6"/>
      <c r="B10" s="6"/>
      <c r="C10" s="6"/>
      <c r="D10" s="7"/>
      <c r="E10" s="7"/>
      <c r="F10" s="7"/>
      <c r="G10" s="7"/>
      <c r="H10" s="7"/>
      <c r="I10" s="8" t="str">
        <f aca="false">IF($A10="","",SUM($D10:$H10))</f>
        <v/>
      </c>
      <c r="J10" s="7"/>
      <c r="K10" s="8" t="str">
        <f aca="false">IF($A10="","",$I10-$J10)</f>
        <v/>
      </c>
      <c r="L10" s="6"/>
      <c r="M10" s="9" t="str">
        <f aca="false">IF($A10="","",IF($C10="New","New regime - proofs N/A",IF($L10&lt;&gt;"Y","Pending proofs",IF($K10&lt;=0,"Complete","Short proof - follow up"))))</f>
        <v/>
      </c>
    </row>
    <row r="11" customFormat="false" ht="15" hidden="false" customHeight="false" outlineLevel="0" collapsed="false">
      <c r="A11" s="6"/>
      <c r="B11" s="6"/>
      <c r="C11" s="6"/>
      <c r="D11" s="7"/>
      <c r="E11" s="7"/>
      <c r="F11" s="7"/>
      <c r="G11" s="7"/>
      <c r="H11" s="7"/>
      <c r="I11" s="8" t="str">
        <f aca="false">IF($A11="","",SUM($D11:$H11))</f>
        <v/>
      </c>
      <c r="J11" s="7"/>
      <c r="K11" s="8" t="str">
        <f aca="false">IF($A11="","",$I11-$J11)</f>
        <v/>
      </c>
      <c r="L11" s="6"/>
      <c r="M11" s="9" t="str">
        <f aca="false">IF($A11="","",IF($C11="New","New regime - proofs N/A",IF($L11&lt;&gt;"Y","Pending proofs",IF($K11&lt;=0,"Complete","Short proof - follow up"))))</f>
        <v/>
      </c>
    </row>
    <row r="12" customFormat="false" ht="15" hidden="false" customHeight="false" outlineLevel="0" collapsed="false">
      <c r="A12" s="6"/>
      <c r="B12" s="6"/>
      <c r="C12" s="6"/>
      <c r="D12" s="7"/>
      <c r="E12" s="7"/>
      <c r="F12" s="7"/>
      <c r="G12" s="7"/>
      <c r="H12" s="7"/>
      <c r="I12" s="8" t="str">
        <f aca="false">IF($A12="","",SUM($D12:$H12))</f>
        <v/>
      </c>
      <c r="J12" s="7"/>
      <c r="K12" s="8" t="str">
        <f aca="false">IF($A12="","",$I12-$J12)</f>
        <v/>
      </c>
      <c r="L12" s="6"/>
      <c r="M12" s="9" t="str">
        <f aca="false">IF($A12="","",IF($C12="New","New regime - proofs N/A",IF($L12&lt;&gt;"Y","Pending proofs",IF($K12&lt;=0,"Complete","Short proof - follow up"))))</f>
        <v/>
      </c>
    </row>
    <row r="13" customFormat="false" ht="15" hidden="false" customHeight="false" outlineLevel="0" collapsed="false">
      <c r="A13" s="6"/>
      <c r="B13" s="6"/>
      <c r="C13" s="6"/>
      <c r="D13" s="7"/>
      <c r="E13" s="7"/>
      <c r="F13" s="7"/>
      <c r="G13" s="7"/>
      <c r="H13" s="7"/>
      <c r="I13" s="8" t="str">
        <f aca="false">IF($A13="","",SUM($D13:$H13))</f>
        <v/>
      </c>
      <c r="J13" s="7"/>
      <c r="K13" s="8" t="str">
        <f aca="false">IF($A13="","",$I13-$J13)</f>
        <v/>
      </c>
      <c r="L13" s="6"/>
      <c r="M13" s="9" t="str">
        <f aca="false">IF($A13="","",IF($C13="New","New regime - proofs N/A",IF($L13&lt;&gt;"Y","Pending proofs",IF($K13&lt;=0,"Complete","Short proof - follow up"))))</f>
        <v/>
      </c>
    </row>
    <row r="14" customFormat="false" ht="15" hidden="false" customHeight="false" outlineLevel="0" collapsed="false">
      <c r="A14" s="6"/>
      <c r="B14" s="6"/>
      <c r="C14" s="6"/>
      <c r="D14" s="7"/>
      <c r="E14" s="7"/>
      <c r="F14" s="7"/>
      <c r="G14" s="7"/>
      <c r="H14" s="7"/>
      <c r="I14" s="8" t="str">
        <f aca="false">IF($A14="","",SUM($D14:$H14))</f>
        <v/>
      </c>
      <c r="J14" s="7"/>
      <c r="K14" s="8" t="str">
        <f aca="false">IF($A14="","",$I14-$J14)</f>
        <v/>
      </c>
      <c r="L14" s="6"/>
      <c r="M14" s="9" t="str">
        <f aca="false">IF($A14="","",IF($C14="New","New regime - proofs N/A",IF($L14&lt;&gt;"Y","Pending proofs",IF($K14&lt;=0,"Complete","Short proof - follow up"))))</f>
        <v/>
      </c>
    </row>
    <row r="15" customFormat="false" ht="15" hidden="false" customHeight="false" outlineLevel="0" collapsed="false">
      <c r="A15" s="6"/>
      <c r="B15" s="6"/>
      <c r="C15" s="6"/>
      <c r="D15" s="7"/>
      <c r="E15" s="7"/>
      <c r="F15" s="7"/>
      <c r="G15" s="7"/>
      <c r="H15" s="7"/>
      <c r="I15" s="8" t="str">
        <f aca="false">IF($A15="","",SUM($D15:$H15))</f>
        <v/>
      </c>
      <c r="J15" s="7"/>
      <c r="K15" s="8" t="str">
        <f aca="false">IF($A15="","",$I15-$J15)</f>
        <v/>
      </c>
      <c r="L15" s="6"/>
      <c r="M15" s="9" t="str">
        <f aca="false">IF($A15="","",IF($C15="New","New regime - proofs N/A",IF($L15&lt;&gt;"Y","Pending proofs",IF($K15&lt;=0,"Complete","Short proof - follow up"))))</f>
        <v/>
      </c>
    </row>
    <row r="16" customFormat="false" ht="15" hidden="false" customHeight="false" outlineLevel="0" collapsed="false">
      <c r="A16" s="6"/>
      <c r="B16" s="6"/>
      <c r="C16" s="6"/>
      <c r="D16" s="7"/>
      <c r="E16" s="7"/>
      <c r="F16" s="7"/>
      <c r="G16" s="7"/>
      <c r="H16" s="7"/>
      <c r="I16" s="8" t="str">
        <f aca="false">IF($A16="","",SUM($D16:$H16))</f>
        <v/>
      </c>
      <c r="J16" s="7"/>
      <c r="K16" s="8" t="str">
        <f aca="false">IF($A16="","",$I16-$J16)</f>
        <v/>
      </c>
      <c r="L16" s="6"/>
      <c r="M16" s="9" t="str">
        <f aca="false">IF($A16="","",IF($C16="New","New regime - proofs N/A",IF($L16&lt;&gt;"Y","Pending proofs",IF($K16&lt;=0,"Complete","Short proof - follow up"))))</f>
        <v/>
      </c>
    </row>
    <row r="17" customFormat="false" ht="15" hidden="false" customHeight="false" outlineLevel="0" collapsed="false">
      <c r="A17" s="6"/>
      <c r="B17" s="6"/>
      <c r="C17" s="6"/>
      <c r="D17" s="7"/>
      <c r="E17" s="7"/>
      <c r="F17" s="7"/>
      <c r="G17" s="7"/>
      <c r="H17" s="7"/>
      <c r="I17" s="8" t="str">
        <f aca="false">IF($A17="","",SUM($D17:$H17))</f>
        <v/>
      </c>
      <c r="J17" s="7"/>
      <c r="K17" s="8" t="str">
        <f aca="false">IF($A17="","",$I17-$J17)</f>
        <v/>
      </c>
      <c r="L17" s="6"/>
      <c r="M17" s="9" t="str">
        <f aca="false">IF($A17="","",IF($C17="New","New regime - proofs N/A",IF($L17&lt;&gt;"Y","Pending proofs",IF($K17&lt;=0,"Complete","Short proof - follow up"))))</f>
        <v/>
      </c>
    </row>
    <row r="18" customFormat="false" ht="15" hidden="false" customHeight="false" outlineLevel="0" collapsed="false">
      <c r="A18" s="6"/>
      <c r="B18" s="6"/>
      <c r="C18" s="6"/>
      <c r="D18" s="7"/>
      <c r="E18" s="7"/>
      <c r="F18" s="7"/>
      <c r="G18" s="7"/>
      <c r="H18" s="7"/>
      <c r="I18" s="8" t="str">
        <f aca="false">IF($A18="","",SUM($D18:$H18))</f>
        <v/>
      </c>
      <c r="J18" s="7"/>
      <c r="K18" s="8" t="str">
        <f aca="false">IF($A18="","",$I18-$J18)</f>
        <v/>
      </c>
      <c r="L18" s="6"/>
      <c r="M18" s="9" t="str">
        <f aca="false">IF($A18="","",IF($C18="New","New regime - proofs N/A",IF($L18&lt;&gt;"Y","Pending proofs",IF($K18&lt;=0,"Complete","Short proof - follow up"))))</f>
        <v/>
      </c>
    </row>
    <row r="19" customFormat="false" ht="15" hidden="false" customHeight="false" outlineLevel="0" collapsed="false">
      <c r="A19" s="6"/>
      <c r="B19" s="6"/>
      <c r="C19" s="6"/>
      <c r="D19" s="7"/>
      <c r="E19" s="7"/>
      <c r="F19" s="7"/>
      <c r="G19" s="7"/>
      <c r="H19" s="7"/>
      <c r="I19" s="8" t="str">
        <f aca="false">IF($A19="","",SUM($D19:$H19))</f>
        <v/>
      </c>
      <c r="J19" s="7"/>
      <c r="K19" s="8" t="str">
        <f aca="false">IF($A19="","",$I19-$J19)</f>
        <v/>
      </c>
      <c r="L19" s="6"/>
      <c r="M19" s="9" t="str">
        <f aca="false">IF($A19="","",IF($C19="New","New regime - proofs N/A",IF($L19&lt;&gt;"Y","Pending proofs",IF($K19&lt;=0,"Complete","Short proof - follow up"))))</f>
        <v/>
      </c>
    </row>
    <row r="20" customFormat="false" ht="15" hidden="false" customHeight="false" outlineLevel="0" collapsed="false">
      <c r="A20" s="6"/>
      <c r="B20" s="6"/>
      <c r="C20" s="6"/>
      <c r="D20" s="7"/>
      <c r="E20" s="7"/>
      <c r="F20" s="7"/>
      <c r="G20" s="7"/>
      <c r="H20" s="7"/>
      <c r="I20" s="8" t="str">
        <f aca="false">IF($A20="","",SUM($D20:$H20))</f>
        <v/>
      </c>
      <c r="J20" s="7"/>
      <c r="K20" s="8" t="str">
        <f aca="false">IF($A20="","",$I20-$J20)</f>
        <v/>
      </c>
      <c r="L20" s="6"/>
      <c r="M20" s="9" t="str">
        <f aca="false">IF($A20="","",IF($C20="New","New regime - proofs N/A",IF($L20&lt;&gt;"Y","Pending proofs",IF($K20&lt;=0,"Complete","Short proof - follow up"))))</f>
        <v/>
      </c>
    </row>
    <row r="21" customFormat="false" ht="15" hidden="false" customHeight="false" outlineLevel="0" collapsed="false">
      <c r="A21" s="6"/>
      <c r="B21" s="6"/>
      <c r="C21" s="6"/>
      <c r="D21" s="7"/>
      <c r="E21" s="7"/>
      <c r="F21" s="7"/>
      <c r="G21" s="7"/>
      <c r="H21" s="7"/>
      <c r="I21" s="8" t="str">
        <f aca="false">IF($A21="","",SUM($D21:$H21))</f>
        <v/>
      </c>
      <c r="J21" s="7"/>
      <c r="K21" s="8" t="str">
        <f aca="false">IF($A21="","",$I21-$J21)</f>
        <v/>
      </c>
      <c r="L21" s="6"/>
      <c r="M21" s="9" t="str">
        <f aca="false">IF($A21="","",IF($C21="New","New regime - proofs N/A",IF($L21&lt;&gt;"Y","Pending proofs",IF($K21&lt;=0,"Complete","Short proof - follow up"))))</f>
        <v/>
      </c>
    </row>
    <row r="22" customFormat="false" ht="15" hidden="false" customHeight="false" outlineLevel="0" collapsed="false">
      <c r="A22" s="6"/>
      <c r="B22" s="6"/>
      <c r="C22" s="6"/>
      <c r="D22" s="7"/>
      <c r="E22" s="7"/>
      <c r="F22" s="7"/>
      <c r="G22" s="7"/>
      <c r="H22" s="7"/>
      <c r="I22" s="8" t="str">
        <f aca="false">IF($A22="","",SUM($D22:$H22))</f>
        <v/>
      </c>
      <c r="J22" s="7"/>
      <c r="K22" s="8" t="str">
        <f aca="false">IF($A22="","",$I22-$J22)</f>
        <v/>
      </c>
      <c r="L22" s="6"/>
      <c r="M22" s="9" t="str">
        <f aca="false">IF($A22="","",IF($C22="New","New regime - proofs N/A",IF($L22&lt;&gt;"Y","Pending proofs",IF($K22&lt;=0,"Complete","Short proof - follow up"))))</f>
        <v/>
      </c>
    </row>
    <row r="23" customFormat="false" ht="15" hidden="false" customHeight="false" outlineLevel="0" collapsed="false">
      <c r="A23" s="6"/>
      <c r="B23" s="6"/>
      <c r="C23" s="6"/>
      <c r="D23" s="7"/>
      <c r="E23" s="7"/>
      <c r="F23" s="7"/>
      <c r="G23" s="7"/>
      <c r="H23" s="7"/>
      <c r="I23" s="8" t="str">
        <f aca="false">IF($A23="","",SUM($D23:$H23))</f>
        <v/>
      </c>
      <c r="J23" s="7"/>
      <c r="K23" s="8" t="str">
        <f aca="false">IF($A23="","",$I23-$J23)</f>
        <v/>
      </c>
      <c r="L23" s="6"/>
      <c r="M23" s="9" t="str">
        <f aca="false">IF($A23="","",IF($C23="New","New regime - proofs N/A",IF($L23&lt;&gt;"Y","Pending proofs",IF($K23&lt;=0,"Complete","Short proof - follow up"))))</f>
        <v/>
      </c>
    </row>
    <row r="24" customFormat="false" ht="15" hidden="false" customHeight="false" outlineLevel="0" collapsed="false">
      <c r="A24" s="6"/>
      <c r="B24" s="6"/>
      <c r="C24" s="6"/>
      <c r="D24" s="7"/>
      <c r="E24" s="7"/>
      <c r="F24" s="7"/>
      <c r="G24" s="7"/>
      <c r="H24" s="7"/>
      <c r="I24" s="8" t="str">
        <f aca="false">IF($A24="","",SUM($D24:$H24))</f>
        <v/>
      </c>
      <c r="J24" s="7"/>
      <c r="K24" s="8" t="str">
        <f aca="false">IF($A24="","",$I24-$J24)</f>
        <v/>
      </c>
      <c r="L24" s="6"/>
      <c r="M24" s="9" t="str">
        <f aca="false">IF($A24="","",IF($C24="New","New regime - proofs N/A",IF($L24&lt;&gt;"Y","Pending proofs",IF($K24&lt;=0,"Complete","Short proof - follow up"))))</f>
        <v/>
      </c>
    </row>
    <row r="25" customFormat="false" ht="15" hidden="false" customHeight="false" outlineLevel="0" collapsed="false">
      <c r="A25" s="6"/>
      <c r="B25" s="6"/>
      <c r="C25" s="6"/>
      <c r="D25" s="7"/>
      <c r="E25" s="7"/>
      <c r="F25" s="7"/>
      <c r="G25" s="7"/>
      <c r="H25" s="7"/>
      <c r="I25" s="8" t="str">
        <f aca="false">IF($A25="","",SUM($D25:$H25))</f>
        <v/>
      </c>
      <c r="J25" s="7"/>
      <c r="K25" s="8" t="str">
        <f aca="false">IF($A25="","",$I25-$J25)</f>
        <v/>
      </c>
      <c r="L25" s="6"/>
      <c r="M25" s="9" t="str">
        <f aca="false">IF($A25="","",IF($C25="New","New regime - proofs N/A",IF($L25&lt;&gt;"Y","Pending proofs",IF($K25&lt;=0,"Complete","Short proof - follow up"))))</f>
        <v/>
      </c>
    </row>
    <row r="26" customFormat="false" ht="15" hidden="false" customHeight="false" outlineLevel="0" collapsed="false">
      <c r="A26" s="6"/>
      <c r="B26" s="6"/>
      <c r="C26" s="6"/>
      <c r="D26" s="7"/>
      <c r="E26" s="7"/>
      <c r="F26" s="7"/>
      <c r="G26" s="7"/>
      <c r="H26" s="7"/>
      <c r="I26" s="8" t="str">
        <f aca="false">IF($A26="","",SUM($D26:$H26))</f>
        <v/>
      </c>
      <c r="J26" s="7"/>
      <c r="K26" s="8" t="str">
        <f aca="false">IF($A26="","",$I26-$J26)</f>
        <v/>
      </c>
      <c r="L26" s="6"/>
      <c r="M26" s="9" t="str">
        <f aca="false">IF($A26="","",IF($C26="New","New regime - proofs N/A",IF($L26&lt;&gt;"Y","Pending proofs",IF($K26&lt;=0,"Complete","Short proof - follow up"))))</f>
        <v/>
      </c>
    </row>
    <row r="27" customFormat="false" ht="15" hidden="false" customHeight="false" outlineLevel="0" collapsed="false">
      <c r="A27" s="6"/>
      <c r="B27" s="6"/>
      <c r="C27" s="6"/>
      <c r="D27" s="7"/>
      <c r="E27" s="7"/>
      <c r="F27" s="7"/>
      <c r="G27" s="7"/>
      <c r="H27" s="7"/>
      <c r="I27" s="8" t="str">
        <f aca="false">IF($A27="","",SUM($D27:$H27))</f>
        <v/>
      </c>
      <c r="J27" s="7"/>
      <c r="K27" s="8" t="str">
        <f aca="false">IF($A27="","",$I27-$J27)</f>
        <v/>
      </c>
      <c r="L27" s="6"/>
      <c r="M27" s="9" t="str">
        <f aca="false">IF($A27="","",IF($C27="New","New regime - proofs N/A",IF($L27&lt;&gt;"Y","Pending proofs",IF($K27&lt;=0,"Complete","Short proof - follow up"))))</f>
        <v/>
      </c>
    </row>
    <row r="28" customFormat="false" ht="15" hidden="false" customHeight="false" outlineLevel="0" collapsed="false">
      <c r="A28" s="6"/>
      <c r="B28" s="6"/>
      <c r="C28" s="6"/>
      <c r="D28" s="7"/>
      <c r="E28" s="7"/>
      <c r="F28" s="7"/>
      <c r="G28" s="7"/>
      <c r="H28" s="7"/>
      <c r="I28" s="8" t="str">
        <f aca="false">IF($A28="","",SUM($D28:$H28))</f>
        <v/>
      </c>
      <c r="J28" s="7"/>
      <c r="K28" s="8" t="str">
        <f aca="false">IF($A28="","",$I28-$J28)</f>
        <v/>
      </c>
      <c r="L28" s="6"/>
      <c r="M28" s="9" t="str">
        <f aca="false">IF($A28="","",IF($C28="New","New regime - proofs N/A",IF($L28&lt;&gt;"Y","Pending proofs",IF($K28&lt;=0,"Complete","Short proof - follow up"))))</f>
        <v/>
      </c>
    </row>
    <row r="29" customFormat="false" ht="15" hidden="false" customHeight="false" outlineLevel="0" collapsed="false">
      <c r="A29" s="6"/>
      <c r="B29" s="6"/>
      <c r="C29" s="6"/>
      <c r="D29" s="7"/>
      <c r="E29" s="7"/>
      <c r="F29" s="7"/>
      <c r="G29" s="7"/>
      <c r="H29" s="7"/>
      <c r="I29" s="8" t="str">
        <f aca="false">IF($A29="","",SUM($D29:$H29))</f>
        <v/>
      </c>
      <c r="J29" s="7"/>
      <c r="K29" s="8" t="str">
        <f aca="false">IF($A29="","",$I29-$J29)</f>
        <v/>
      </c>
      <c r="L29" s="6"/>
      <c r="M29" s="9" t="str">
        <f aca="false">IF($A29="","",IF($C29="New","New regime - proofs N/A",IF($L29&lt;&gt;"Y","Pending proofs",IF($K29&lt;=0,"Complete","Short proof - follow up"))))</f>
        <v/>
      </c>
    </row>
    <row r="30" customFormat="false" ht="15" hidden="false" customHeight="false" outlineLevel="0" collapsed="false">
      <c r="A30" s="6"/>
      <c r="B30" s="6"/>
      <c r="C30" s="6"/>
      <c r="D30" s="7"/>
      <c r="E30" s="7"/>
      <c r="F30" s="7"/>
      <c r="G30" s="7"/>
      <c r="H30" s="7"/>
      <c r="I30" s="8" t="str">
        <f aca="false">IF($A30="","",SUM($D30:$H30))</f>
        <v/>
      </c>
      <c r="J30" s="7"/>
      <c r="K30" s="8" t="str">
        <f aca="false">IF($A30="","",$I30-$J30)</f>
        <v/>
      </c>
      <c r="L30" s="6"/>
      <c r="M30" s="9" t="str">
        <f aca="false">IF($A30="","",IF($C30="New","New regime - proofs N/A",IF($L30&lt;&gt;"Y","Pending proofs",IF($K30&lt;=0,"Complete","Short proof - follow up"))))</f>
        <v/>
      </c>
    </row>
    <row r="31" customFormat="false" ht="15" hidden="false" customHeight="false" outlineLevel="0" collapsed="false">
      <c r="A31" s="6"/>
      <c r="B31" s="6"/>
      <c r="C31" s="6"/>
      <c r="D31" s="7"/>
      <c r="E31" s="7"/>
      <c r="F31" s="7"/>
      <c r="G31" s="7"/>
      <c r="H31" s="7"/>
      <c r="I31" s="8" t="str">
        <f aca="false">IF($A31="","",SUM($D31:$H31))</f>
        <v/>
      </c>
      <c r="J31" s="7"/>
      <c r="K31" s="8" t="str">
        <f aca="false">IF($A31="","",$I31-$J31)</f>
        <v/>
      </c>
      <c r="L31" s="6"/>
      <c r="M31" s="9" t="str">
        <f aca="false">IF($A31="","",IF($C31="New","New regime - proofs N/A",IF($L31&lt;&gt;"Y","Pending proofs",IF($K31&lt;=0,"Complete","Short proof - follow up"))))</f>
        <v/>
      </c>
    </row>
    <row r="32" customFormat="false" ht="15" hidden="false" customHeight="false" outlineLevel="0" collapsed="false">
      <c r="A32" s="6"/>
      <c r="B32" s="6"/>
      <c r="C32" s="6"/>
      <c r="D32" s="7"/>
      <c r="E32" s="7"/>
      <c r="F32" s="7"/>
      <c r="G32" s="7"/>
      <c r="H32" s="7"/>
      <c r="I32" s="8" t="str">
        <f aca="false">IF($A32="","",SUM($D32:$H32))</f>
        <v/>
      </c>
      <c r="J32" s="7"/>
      <c r="K32" s="8" t="str">
        <f aca="false">IF($A32="","",$I32-$J32)</f>
        <v/>
      </c>
      <c r="L32" s="6"/>
      <c r="M32" s="9" t="str">
        <f aca="false">IF($A32="","",IF($C32="New","New regime - proofs N/A",IF($L32&lt;&gt;"Y","Pending proofs",IF($K32&lt;=0,"Complete","Short proof - follow up"))))</f>
        <v/>
      </c>
    </row>
    <row r="33" customFormat="false" ht="15" hidden="false" customHeight="false" outlineLevel="0" collapsed="false">
      <c r="A33" s="6"/>
      <c r="B33" s="6"/>
      <c r="C33" s="6"/>
      <c r="D33" s="7"/>
      <c r="E33" s="7"/>
      <c r="F33" s="7"/>
      <c r="G33" s="7"/>
      <c r="H33" s="7"/>
      <c r="I33" s="8" t="str">
        <f aca="false">IF($A33="","",SUM($D33:$H33))</f>
        <v/>
      </c>
      <c r="J33" s="7"/>
      <c r="K33" s="8" t="str">
        <f aca="false">IF($A33="","",$I33-$J33)</f>
        <v/>
      </c>
      <c r="L33" s="6"/>
      <c r="M33" s="9" t="str">
        <f aca="false">IF($A33="","",IF($C33="New","New regime - proofs N/A",IF($L33&lt;&gt;"Y","Pending proofs",IF($K33&lt;=0,"Complete","Short proof - follow up"))))</f>
        <v/>
      </c>
    </row>
    <row r="34" customFormat="false" ht="15" hidden="false" customHeight="false" outlineLevel="0" collapsed="false">
      <c r="A34" s="6"/>
      <c r="B34" s="6"/>
      <c r="C34" s="6"/>
      <c r="D34" s="7"/>
      <c r="E34" s="7"/>
      <c r="F34" s="7"/>
      <c r="G34" s="7"/>
      <c r="H34" s="7"/>
      <c r="I34" s="8" t="str">
        <f aca="false">IF($A34="","",SUM($D34:$H34))</f>
        <v/>
      </c>
      <c r="J34" s="7"/>
      <c r="K34" s="8" t="str">
        <f aca="false">IF($A34="","",$I34-$J34)</f>
        <v/>
      </c>
      <c r="L34" s="6"/>
      <c r="M34" s="9" t="str">
        <f aca="false">IF($A34="","",IF($C34="New","New regime - proofs N/A",IF($L34&lt;&gt;"Y","Pending proofs",IF($K34&lt;=0,"Complete","Short proof - follow up"))))</f>
        <v/>
      </c>
    </row>
    <row r="35" customFormat="false" ht="15" hidden="false" customHeight="false" outlineLevel="0" collapsed="false">
      <c r="A35" s="6"/>
      <c r="B35" s="6"/>
      <c r="C35" s="6"/>
      <c r="D35" s="7"/>
      <c r="E35" s="7"/>
      <c r="F35" s="7"/>
      <c r="G35" s="7"/>
      <c r="H35" s="7"/>
      <c r="I35" s="8" t="str">
        <f aca="false">IF($A35="","",SUM($D35:$H35))</f>
        <v/>
      </c>
      <c r="J35" s="7"/>
      <c r="K35" s="8" t="str">
        <f aca="false">IF($A35="","",$I35-$J35)</f>
        <v/>
      </c>
      <c r="L35" s="6"/>
      <c r="M35" s="9" t="str">
        <f aca="false">IF($A35="","",IF($C35="New","New regime - proofs N/A",IF($L35&lt;&gt;"Y","Pending proofs",IF($K35&lt;=0,"Complete","Short proof - follow up"))))</f>
        <v/>
      </c>
    </row>
    <row r="36" customFormat="false" ht="15" hidden="false" customHeight="false" outlineLevel="0" collapsed="false">
      <c r="A36" s="6"/>
      <c r="B36" s="6"/>
      <c r="C36" s="6"/>
      <c r="D36" s="7"/>
      <c r="E36" s="7"/>
      <c r="F36" s="7"/>
      <c r="G36" s="7"/>
      <c r="H36" s="7"/>
      <c r="I36" s="8" t="str">
        <f aca="false">IF($A36="","",SUM($D36:$H36))</f>
        <v/>
      </c>
      <c r="J36" s="7"/>
      <c r="K36" s="8" t="str">
        <f aca="false">IF($A36="","",$I36-$J36)</f>
        <v/>
      </c>
      <c r="L36" s="6"/>
      <c r="M36" s="9" t="str">
        <f aca="false">IF($A36="","",IF($C36="New","New regime - proofs N/A",IF($L36&lt;&gt;"Y","Pending proofs",IF($K36&lt;=0,"Complete","Short proof - follow up"))))</f>
        <v/>
      </c>
    </row>
    <row r="37" customFormat="false" ht="15" hidden="false" customHeight="false" outlineLevel="0" collapsed="false">
      <c r="A37" s="6"/>
      <c r="B37" s="6"/>
      <c r="C37" s="6"/>
      <c r="D37" s="7"/>
      <c r="E37" s="7"/>
      <c r="F37" s="7"/>
      <c r="G37" s="7"/>
      <c r="H37" s="7"/>
      <c r="I37" s="8" t="str">
        <f aca="false">IF($A37="","",SUM($D37:$H37))</f>
        <v/>
      </c>
      <c r="J37" s="7"/>
      <c r="K37" s="8" t="str">
        <f aca="false">IF($A37="","",$I37-$J37)</f>
        <v/>
      </c>
      <c r="L37" s="6"/>
      <c r="M37" s="9" t="str">
        <f aca="false">IF($A37="","",IF($C37="New","New regime - proofs N/A",IF($L37&lt;&gt;"Y","Pending proofs",IF($K37&lt;=0,"Complete","Short proof - follow up"))))</f>
        <v/>
      </c>
    </row>
    <row r="38" customFormat="false" ht="15" hidden="false" customHeight="false" outlineLevel="0" collapsed="false">
      <c r="A38" s="6"/>
      <c r="B38" s="6"/>
      <c r="C38" s="6"/>
      <c r="D38" s="7"/>
      <c r="E38" s="7"/>
      <c r="F38" s="7"/>
      <c r="G38" s="7"/>
      <c r="H38" s="7"/>
      <c r="I38" s="8" t="str">
        <f aca="false">IF($A38="","",SUM($D38:$H38))</f>
        <v/>
      </c>
      <c r="J38" s="7"/>
      <c r="K38" s="8" t="str">
        <f aca="false">IF($A38="","",$I38-$J38)</f>
        <v/>
      </c>
      <c r="L38" s="6"/>
      <c r="M38" s="9" t="str">
        <f aca="false">IF($A38="","",IF($C38="New","New regime - proofs N/A",IF($L38&lt;&gt;"Y","Pending proofs",IF($K38&lt;=0,"Complete","Short proof - follow up"))))</f>
        <v/>
      </c>
    </row>
    <row r="39" customFormat="false" ht="15" hidden="false" customHeight="false" outlineLevel="0" collapsed="false">
      <c r="A39" s="6"/>
      <c r="B39" s="6"/>
      <c r="C39" s="6"/>
      <c r="D39" s="7"/>
      <c r="E39" s="7"/>
      <c r="F39" s="7"/>
      <c r="G39" s="7"/>
      <c r="H39" s="7"/>
      <c r="I39" s="8" t="str">
        <f aca="false">IF($A39="","",SUM($D39:$H39))</f>
        <v/>
      </c>
      <c r="J39" s="7"/>
      <c r="K39" s="8" t="str">
        <f aca="false">IF($A39="","",$I39-$J39)</f>
        <v/>
      </c>
      <c r="L39" s="6"/>
      <c r="M39" s="9" t="str">
        <f aca="false">IF($A39="","",IF($C39="New","New regime - proofs N/A",IF($L39&lt;&gt;"Y","Pending proofs",IF($K39&lt;=0,"Complete","Short proof - follow up"))))</f>
        <v/>
      </c>
    </row>
    <row r="40" customFormat="false" ht="15" hidden="false" customHeight="false" outlineLevel="0" collapsed="false">
      <c r="A40" s="6"/>
      <c r="B40" s="6"/>
      <c r="C40" s="6"/>
      <c r="D40" s="7"/>
      <c r="E40" s="7"/>
      <c r="F40" s="7"/>
      <c r="G40" s="7"/>
      <c r="H40" s="7"/>
      <c r="I40" s="8" t="str">
        <f aca="false">IF($A40="","",SUM($D40:$H40))</f>
        <v/>
      </c>
      <c r="J40" s="7"/>
      <c r="K40" s="8" t="str">
        <f aca="false">IF($A40="","",$I40-$J40)</f>
        <v/>
      </c>
      <c r="L40" s="6"/>
      <c r="M40" s="9" t="str">
        <f aca="false">IF($A40="","",IF($C40="New","New regime - proofs N/A",IF($L40&lt;&gt;"Y","Pending proofs",IF($K40&lt;=0,"Complete","Short proof - follow up"))))</f>
        <v/>
      </c>
    </row>
    <row r="41" customFormat="false" ht="15" hidden="false" customHeight="false" outlineLevel="0" collapsed="false">
      <c r="A41" s="6"/>
      <c r="B41" s="6"/>
      <c r="C41" s="6"/>
      <c r="D41" s="7"/>
      <c r="E41" s="7"/>
      <c r="F41" s="7"/>
      <c r="G41" s="7"/>
      <c r="H41" s="7"/>
      <c r="I41" s="8" t="str">
        <f aca="false">IF($A41="","",SUM($D41:$H41))</f>
        <v/>
      </c>
      <c r="J41" s="7"/>
      <c r="K41" s="8" t="str">
        <f aca="false">IF($A41="","",$I41-$J41)</f>
        <v/>
      </c>
      <c r="L41" s="6"/>
      <c r="M41" s="9" t="str">
        <f aca="false">IF($A41="","",IF($C41="New","New regime - proofs N/A",IF($L41&lt;&gt;"Y","Pending proofs",IF($K41&lt;=0,"Complete","Short proof - follow up"))))</f>
        <v/>
      </c>
    </row>
    <row r="42" customFormat="false" ht="15" hidden="false" customHeight="false" outlineLevel="0" collapsed="false">
      <c r="A42" s="6"/>
      <c r="B42" s="6"/>
      <c r="C42" s="6"/>
      <c r="D42" s="7"/>
      <c r="E42" s="7"/>
      <c r="F42" s="7"/>
      <c r="G42" s="7"/>
      <c r="H42" s="7"/>
      <c r="I42" s="8" t="str">
        <f aca="false">IF($A42="","",SUM($D42:$H42))</f>
        <v/>
      </c>
      <c r="J42" s="7"/>
      <c r="K42" s="8" t="str">
        <f aca="false">IF($A42="","",$I42-$J42)</f>
        <v/>
      </c>
      <c r="L42" s="6"/>
      <c r="M42" s="9" t="str">
        <f aca="false">IF($A42="","",IF($C42="New","New regime - proofs N/A",IF($L42&lt;&gt;"Y","Pending proofs",IF($K42&lt;=0,"Complete","Short proof - follow up"))))</f>
        <v/>
      </c>
    </row>
    <row r="43" customFormat="false" ht="15" hidden="false" customHeight="false" outlineLevel="0" collapsed="false">
      <c r="A43" s="6"/>
      <c r="B43" s="6"/>
      <c r="C43" s="6"/>
      <c r="D43" s="7"/>
      <c r="E43" s="7"/>
      <c r="F43" s="7"/>
      <c r="G43" s="7"/>
      <c r="H43" s="7"/>
      <c r="I43" s="8" t="str">
        <f aca="false">IF($A43="","",SUM($D43:$H43))</f>
        <v/>
      </c>
      <c r="J43" s="7"/>
      <c r="K43" s="8" t="str">
        <f aca="false">IF($A43="","",$I43-$J43)</f>
        <v/>
      </c>
      <c r="L43" s="6"/>
      <c r="M43" s="9" t="str">
        <f aca="false">IF($A43="","",IF($C43="New","New regime - proofs N/A",IF($L43&lt;&gt;"Y","Pending proofs",IF($K43&lt;=0,"Complete","Short proof - follow up"))))</f>
        <v/>
      </c>
    </row>
    <row r="44" customFormat="false" ht="15" hidden="false" customHeight="false" outlineLevel="0" collapsed="false">
      <c r="A44" s="6"/>
      <c r="B44" s="6"/>
      <c r="C44" s="6"/>
      <c r="D44" s="7"/>
      <c r="E44" s="7"/>
      <c r="F44" s="7"/>
      <c r="G44" s="7"/>
      <c r="H44" s="7"/>
      <c r="I44" s="8" t="str">
        <f aca="false">IF($A44="","",SUM($D44:$H44))</f>
        <v/>
      </c>
      <c r="J44" s="7"/>
      <c r="K44" s="8" t="str">
        <f aca="false">IF($A44="","",$I44-$J44)</f>
        <v/>
      </c>
      <c r="L44" s="6"/>
      <c r="M44" s="9" t="str">
        <f aca="false">IF($A44="","",IF($C44="New","New regime - proofs N/A",IF($L44&lt;&gt;"Y","Pending proofs",IF($K44&lt;=0,"Complete","Short proof - follow up"))))</f>
        <v/>
      </c>
    </row>
    <row r="45" customFormat="false" ht="15" hidden="false" customHeight="false" outlineLevel="0" collapsed="false">
      <c r="A45" s="6"/>
      <c r="B45" s="6"/>
      <c r="C45" s="6"/>
      <c r="D45" s="7"/>
      <c r="E45" s="7"/>
      <c r="F45" s="7"/>
      <c r="G45" s="7"/>
      <c r="H45" s="7"/>
      <c r="I45" s="8" t="str">
        <f aca="false">IF($A45="","",SUM($D45:$H45))</f>
        <v/>
      </c>
      <c r="J45" s="7"/>
      <c r="K45" s="8" t="str">
        <f aca="false">IF($A45="","",$I45-$J45)</f>
        <v/>
      </c>
      <c r="L45" s="6"/>
      <c r="M45" s="9" t="str">
        <f aca="false">IF($A45="","",IF($C45="New","New regime - proofs N/A",IF($L45&lt;&gt;"Y","Pending proofs",IF($K45&lt;=0,"Complete","Short proof - follow up"))))</f>
        <v/>
      </c>
    </row>
    <row r="46" customFormat="false" ht="15" hidden="false" customHeight="false" outlineLevel="0" collapsed="false">
      <c r="A46" s="6"/>
      <c r="B46" s="6"/>
      <c r="C46" s="6"/>
      <c r="D46" s="7"/>
      <c r="E46" s="7"/>
      <c r="F46" s="7"/>
      <c r="G46" s="7"/>
      <c r="H46" s="7"/>
      <c r="I46" s="8" t="str">
        <f aca="false">IF($A46="","",SUM($D46:$H46))</f>
        <v/>
      </c>
      <c r="J46" s="7"/>
      <c r="K46" s="8" t="str">
        <f aca="false">IF($A46="","",$I46-$J46)</f>
        <v/>
      </c>
      <c r="L46" s="6"/>
      <c r="M46" s="9" t="str">
        <f aca="false">IF($A46="","",IF($C46="New","New regime - proofs N/A",IF($L46&lt;&gt;"Y","Pending proofs",IF($K46&lt;=0,"Complete","Short proof - follow up"))))</f>
        <v/>
      </c>
    </row>
    <row r="47" customFormat="false" ht="15" hidden="false" customHeight="false" outlineLevel="0" collapsed="false">
      <c r="A47" s="6"/>
      <c r="B47" s="6"/>
      <c r="C47" s="6"/>
      <c r="D47" s="7"/>
      <c r="E47" s="7"/>
      <c r="F47" s="7"/>
      <c r="G47" s="7"/>
      <c r="H47" s="7"/>
      <c r="I47" s="8" t="str">
        <f aca="false">IF($A47="","",SUM($D47:$H47))</f>
        <v/>
      </c>
      <c r="J47" s="7"/>
      <c r="K47" s="8" t="str">
        <f aca="false">IF($A47="","",$I47-$J47)</f>
        <v/>
      </c>
      <c r="L47" s="6"/>
      <c r="M47" s="9" t="str">
        <f aca="false">IF($A47="","",IF($C47="New","New regime - proofs N/A",IF($L47&lt;&gt;"Y","Pending proofs",IF($K47&lt;=0,"Complete","Short proof - follow up"))))</f>
        <v/>
      </c>
    </row>
    <row r="48" customFormat="false" ht="15" hidden="false" customHeight="false" outlineLevel="0" collapsed="false">
      <c r="A48" s="6"/>
      <c r="B48" s="6"/>
      <c r="C48" s="6"/>
      <c r="D48" s="7"/>
      <c r="E48" s="7"/>
      <c r="F48" s="7"/>
      <c r="G48" s="7"/>
      <c r="H48" s="7"/>
      <c r="I48" s="8" t="str">
        <f aca="false">IF($A48="","",SUM($D48:$H48))</f>
        <v/>
      </c>
      <c r="J48" s="7"/>
      <c r="K48" s="8" t="str">
        <f aca="false">IF($A48="","",$I48-$J48)</f>
        <v/>
      </c>
      <c r="L48" s="6"/>
      <c r="M48" s="9" t="str">
        <f aca="false">IF($A48="","",IF($C48="New","New regime - proofs N/A",IF($L48&lt;&gt;"Y","Pending proofs",IF($K48&lt;=0,"Complete","Short proof - follow up"))))</f>
        <v/>
      </c>
    </row>
    <row r="49" customFormat="false" ht="15" hidden="false" customHeight="false" outlineLevel="0" collapsed="false">
      <c r="A49" s="6"/>
      <c r="B49" s="6"/>
      <c r="C49" s="6"/>
      <c r="D49" s="7"/>
      <c r="E49" s="7"/>
      <c r="F49" s="7"/>
      <c r="G49" s="7"/>
      <c r="H49" s="7"/>
      <c r="I49" s="8" t="str">
        <f aca="false">IF($A49="","",SUM($D49:$H49))</f>
        <v/>
      </c>
      <c r="J49" s="7"/>
      <c r="K49" s="8" t="str">
        <f aca="false">IF($A49="","",$I49-$J49)</f>
        <v/>
      </c>
      <c r="L49" s="6"/>
      <c r="M49" s="9" t="str">
        <f aca="false">IF($A49="","",IF($C49="New","New regime - proofs N/A",IF($L49&lt;&gt;"Y","Pending proofs",IF($K49&lt;=0,"Complete","Short proof - follow up"))))</f>
        <v/>
      </c>
    </row>
    <row r="50" customFormat="false" ht="15" hidden="false" customHeight="false" outlineLevel="0" collapsed="false">
      <c r="A50" s="6"/>
      <c r="B50" s="6"/>
      <c r="C50" s="6"/>
      <c r="D50" s="7"/>
      <c r="E50" s="7"/>
      <c r="F50" s="7"/>
      <c r="G50" s="7"/>
      <c r="H50" s="7"/>
      <c r="I50" s="8" t="str">
        <f aca="false">IF($A50="","",SUM($D50:$H50))</f>
        <v/>
      </c>
      <c r="J50" s="7"/>
      <c r="K50" s="8" t="str">
        <f aca="false">IF($A50="","",$I50-$J50)</f>
        <v/>
      </c>
      <c r="L50" s="6"/>
      <c r="M50" s="9" t="str">
        <f aca="false">IF($A50="","",IF($C50="New","New regime - proofs N/A",IF($L50&lt;&gt;"Y","Pending proofs",IF($K50&lt;=0,"Complete","Short proof - follow up"))))</f>
        <v/>
      </c>
    </row>
    <row r="51" customFormat="false" ht="15" hidden="false" customHeight="false" outlineLevel="0" collapsed="false">
      <c r="A51" s="6"/>
      <c r="B51" s="6"/>
      <c r="C51" s="6"/>
      <c r="D51" s="7"/>
      <c r="E51" s="7"/>
      <c r="F51" s="7"/>
      <c r="G51" s="7"/>
      <c r="H51" s="7"/>
      <c r="I51" s="8" t="str">
        <f aca="false">IF($A51="","",SUM($D51:$H51))</f>
        <v/>
      </c>
      <c r="J51" s="7"/>
      <c r="K51" s="8" t="str">
        <f aca="false">IF($A51="","",$I51-$J51)</f>
        <v/>
      </c>
      <c r="L51" s="6"/>
      <c r="M51" s="9" t="str">
        <f aca="false">IF($A51="","",IF($C51="New","New regime - proofs N/A",IF($L51&lt;&gt;"Y","Pending proofs",IF($K51&lt;=0,"Complete","Short proof - follow up"))))</f>
        <v/>
      </c>
    </row>
    <row r="52" customFormat="false" ht="15" hidden="false" customHeight="false" outlineLevel="0" collapsed="false">
      <c r="A52" s="6"/>
      <c r="B52" s="6"/>
      <c r="C52" s="6"/>
      <c r="D52" s="7"/>
      <c r="E52" s="7"/>
      <c r="F52" s="7"/>
      <c r="G52" s="7"/>
      <c r="H52" s="7"/>
      <c r="I52" s="8" t="str">
        <f aca="false">IF($A52="","",SUM($D52:$H52))</f>
        <v/>
      </c>
      <c r="J52" s="7"/>
      <c r="K52" s="8" t="str">
        <f aca="false">IF($A52="","",$I52-$J52)</f>
        <v/>
      </c>
      <c r="L52" s="6"/>
      <c r="M52" s="9" t="str">
        <f aca="false">IF($A52="","",IF($C52="New","New regime - proofs N/A",IF($L52&lt;&gt;"Y","Pending proofs",IF($K52&lt;=0,"Complete","Short proof - follow up"))))</f>
        <v/>
      </c>
    </row>
    <row r="53" customFormat="false" ht="15" hidden="false" customHeight="false" outlineLevel="0" collapsed="false">
      <c r="A53" s="6"/>
      <c r="B53" s="6"/>
      <c r="C53" s="6"/>
      <c r="D53" s="7"/>
      <c r="E53" s="7"/>
      <c r="F53" s="7"/>
      <c r="G53" s="7"/>
      <c r="H53" s="7"/>
      <c r="I53" s="8" t="str">
        <f aca="false">IF($A53="","",SUM($D53:$H53))</f>
        <v/>
      </c>
      <c r="J53" s="7"/>
      <c r="K53" s="8" t="str">
        <f aca="false">IF($A53="","",$I53-$J53)</f>
        <v/>
      </c>
      <c r="L53" s="6"/>
      <c r="M53" s="9" t="str">
        <f aca="false">IF($A53="","",IF($C53="New","New regime - proofs N/A",IF($L53&lt;&gt;"Y","Pending proofs",IF($K53&lt;=0,"Complete","Short proof - follow up"))))</f>
        <v/>
      </c>
    </row>
    <row r="54" customFormat="false" ht="15" hidden="false" customHeight="false" outlineLevel="0" collapsed="false">
      <c r="A54" s="6"/>
      <c r="B54" s="6"/>
      <c r="C54" s="6"/>
      <c r="D54" s="7"/>
      <c r="E54" s="7"/>
      <c r="F54" s="7"/>
      <c r="G54" s="7"/>
      <c r="H54" s="7"/>
      <c r="I54" s="8" t="str">
        <f aca="false">IF($A54="","",SUM($D54:$H54))</f>
        <v/>
      </c>
      <c r="J54" s="7"/>
      <c r="K54" s="8" t="str">
        <f aca="false">IF($A54="","",$I54-$J54)</f>
        <v/>
      </c>
      <c r="L54" s="6"/>
      <c r="M54" s="9" t="str">
        <f aca="false">IF($A54="","",IF($C54="New","New regime - proofs N/A",IF($L54&lt;&gt;"Y","Pending proofs",IF($K54&lt;=0,"Complete","Short proof - follow up"))))</f>
        <v/>
      </c>
    </row>
    <row r="55" customFormat="false" ht="15" hidden="false" customHeight="false" outlineLevel="0" collapsed="false">
      <c r="A55" s="6"/>
      <c r="B55" s="6"/>
      <c r="C55" s="6"/>
      <c r="D55" s="7"/>
      <c r="E55" s="7"/>
      <c r="F55" s="7"/>
      <c r="G55" s="7"/>
      <c r="H55" s="7"/>
      <c r="I55" s="8" t="str">
        <f aca="false">IF($A55="","",SUM($D55:$H55))</f>
        <v/>
      </c>
      <c r="J55" s="7"/>
      <c r="K55" s="8" t="str">
        <f aca="false">IF($A55="","",$I55-$J55)</f>
        <v/>
      </c>
      <c r="L55" s="6"/>
      <c r="M55" s="9" t="str">
        <f aca="false">IF($A55="","",IF($C55="New","New regime - proofs N/A",IF($L55&lt;&gt;"Y","Pending proofs",IF($K55&lt;=0,"Complete","Short proof - follow up"))))</f>
        <v/>
      </c>
    </row>
    <row r="56" customFormat="false" ht="15" hidden="false" customHeight="false" outlineLevel="0" collapsed="false">
      <c r="A56" s="6"/>
      <c r="B56" s="6"/>
      <c r="C56" s="6"/>
      <c r="D56" s="7"/>
      <c r="E56" s="7"/>
      <c r="F56" s="7"/>
      <c r="G56" s="7"/>
      <c r="H56" s="7"/>
      <c r="I56" s="8" t="str">
        <f aca="false">IF($A56="","",SUM($D56:$H56))</f>
        <v/>
      </c>
      <c r="J56" s="7"/>
      <c r="K56" s="8" t="str">
        <f aca="false">IF($A56="","",$I56-$J56)</f>
        <v/>
      </c>
      <c r="L56" s="6"/>
      <c r="M56" s="9" t="str">
        <f aca="false">IF($A56="","",IF($C56="New","New regime - proofs N/A",IF($L56&lt;&gt;"Y","Pending proofs",IF($K56&lt;=0,"Complete","Short proof - follow up"))))</f>
        <v/>
      </c>
    </row>
    <row r="57" customFormat="false" ht="15" hidden="false" customHeight="false" outlineLevel="0" collapsed="false">
      <c r="A57" s="6"/>
      <c r="B57" s="6"/>
      <c r="C57" s="6"/>
      <c r="D57" s="7"/>
      <c r="E57" s="7"/>
      <c r="F57" s="7"/>
      <c r="G57" s="7"/>
      <c r="H57" s="7"/>
      <c r="I57" s="8" t="str">
        <f aca="false">IF($A57="","",SUM($D57:$H57))</f>
        <v/>
      </c>
      <c r="J57" s="7"/>
      <c r="K57" s="8" t="str">
        <f aca="false">IF($A57="","",$I57-$J57)</f>
        <v/>
      </c>
      <c r="L57" s="6"/>
      <c r="M57" s="9" t="str">
        <f aca="false">IF($A57="","",IF($C57="New","New regime - proofs N/A",IF($L57&lt;&gt;"Y","Pending proofs",IF($K57&lt;=0,"Complete","Short proof - follow up"))))</f>
        <v/>
      </c>
    </row>
    <row r="58" customFormat="false" ht="15" hidden="false" customHeight="false" outlineLevel="0" collapsed="false">
      <c r="A58" s="6"/>
      <c r="B58" s="6"/>
      <c r="C58" s="6"/>
      <c r="D58" s="7"/>
      <c r="E58" s="7"/>
      <c r="F58" s="7"/>
      <c r="G58" s="7"/>
      <c r="H58" s="7"/>
      <c r="I58" s="8" t="str">
        <f aca="false">IF($A58="","",SUM($D58:$H58))</f>
        <v/>
      </c>
      <c r="J58" s="7"/>
      <c r="K58" s="8" t="str">
        <f aca="false">IF($A58="","",$I58-$J58)</f>
        <v/>
      </c>
      <c r="L58" s="6"/>
      <c r="M58" s="9" t="str">
        <f aca="false">IF($A58="","",IF($C58="New","New regime - proofs N/A",IF($L58&lt;&gt;"Y","Pending proofs",IF($K58&lt;=0,"Complete","Short proof - follow up"))))</f>
        <v/>
      </c>
    </row>
    <row r="59" customFormat="false" ht="15" hidden="false" customHeight="false" outlineLevel="0" collapsed="false">
      <c r="A59" s="6"/>
      <c r="B59" s="6"/>
      <c r="C59" s="6"/>
      <c r="D59" s="7"/>
      <c r="E59" s="7"/>
      <c r="F59" s="7"/>
      <c r="G59" s="7"/>
      <c r="H59" s="7"/>
      <c r="I59" s="8" t="str">
        <f aca="false">IF($A59="","",SUM($D59:$H59))</f>
        <v/>
      </c>
      <c r="J59" s="7"/>
      <c r="K59" s="8" t="str">
        <f aca="false">IF($A59="","",$I59-$J59)</f>
        <v/>
      </c>
      <c r="L59" s="6"/>
      <c r="M59" s="9" t="str">
        <f aca="false">IF($A59="","",IF($C59="New","New regime - proofs N/A",IF($L59&lt;&gt;"Y","Pending proofs",IF($K59&lt;=0,"Complete","Short proof - follow up"))))</f>
        <v/>
      </c>
    </row>
    <row r="60" customFormat="false" ht="15" hidden="false" customHeight="false" outlineLevel="0" collapsed="false">
      <c r="A60" s="6"/>
      <c r="B60" s="6"/>
      <c r="C60" s="6"/>
      <c r="D60" s="7"/>
      <c r="E60" s="7"/>
      <c r="F60" s="7"/>
      <c r="G60" s="7"/>
      <c r="H60" s="7"/>
      <c r="I60" s="8" t="str">
        <f aca="false">IF($A60="","",SUM($D60:$H60))</f>
        <v/>
      </c>
      <c r="J60" s="7"/>
      <c r="K60" s="8" t="str">
        <f aca="false">IF($A60="","",$I60-$J60)</f>
        <v/>
      </c>
      <c r="L60" s="6"/>
      <c r="M60" s="9" t="str">
        <f aca="false">IF($A60="","",IF($C60="New","New regime - proofs N/A",IF($L60&lt;&gt;"Y","Pending proofs",IF($K60&lt;=0,"Complete","Short proof - follow up"))))</f>
        <v/>
      </c>
    </row>
    <row r="61" customFormat="false" ht="15" hidden="false" customHeight="false" outlineLevel="0" collapsed="false">
      <c r="A61" s="6"/>
      <c r="B61" s="6"/>
      <c r="C61" s="6"/>
      <c r="D61" s="7"/>
      <c r="E61" s="7"/>
      <c r="F61" s="7"/>
      <c r="G61" s="7"/>
      <c r="H61" s="7"/>
      <c r="I61" s="8" t="str">
        <f aca="false">IF($A61="","",SUM($D61:$H61))</f>
        <v/>
      </c>
      <c r="J61" s="7"/>
      <c r="K61" s="8" t="str">
        <f aca="false">IF($A61="","",$I61-$J61)</f>
        <v/>
      </c>
      <c r="L61" s="6"/>
      <c r="M61" s="9" t="str">
        <f aca="false">IF($A61="","",IF($C61="New","New regime - proofs N/A",IF($L61&lt;&gt;"Y","Pending proofs",IF($K61&lt;=0,"Complete","Short proof - follow up"))))</f>
        <v/>
      </c>
    </row>
    <row r="62" customFormat="false" ht="15" hidden="false" customHeight="false" outlineLevel="0" collapsed="false">
      <c r="A62" s="6"/>
      <c r="B62" s="6"/>
      <c r="C62" s="6"/>
      <c r="D62" s="7"/>
      <c r="E62" s="7"/>
      <c r="F62" s="7"/>
      <c r="G62" s="7"/>
      <c r="H62" s="7"/>
      <c r="I62" s="8" t="str">
        <f aca="false">IF($A62="","",SUM($D62:$H62))</f>
        <v/>
      </c>
      <c r="J62" s="7"/>
      <c r="K62" s="8" t="str">
        <f aca="false">IF($A62="","",$I62-$J62)</f>
        <v/>
      </c>
      <c r="L62" s="6"/>
      <c r="M62" s="9" t="str">
        <f aca="false">IF($A62="","",IF($C62="New","New regime - proofs N/A",IF($L62&lt;&gt;"Y","Pending proofs",IF($K62&lt;=0,"Complete","Short proof - follow up"))))</f>
        <v/>
      </c>
    </row>
    <row r="63" customFormat="false" ht="15" hidden="false" customHeight="false" outlineLevel="0" collapsed="false">
      <c r="A63" s="6"/>
      <c r="B63" s="6"/>
      <c r="C63" s="6"/>
      <c r="D63" s="7"/>
      <c r="E63" s="7"/>
      <c r="F63" s="7"/>
      <c r="G63" s="7"/>
      <c r="H63" s="7"/>
      <c r="I63" s="8" t="str">
        <f aca="false">IF($A63="","",SUM($D63:$H63))</f>
        <v/>
      </c>
      <c r="J63" s="7"/>
      <c r="K63" s="8" t="str">
        <f aca="false">IF($A63="","",$I63-$J63)</f>
        <v/>
      </c>
      <c r="L63" s="6"/>
      <c r="M63" s="9" t="str">
        <f aca="false">IF($A63="","",IF($C63="New","New regime - proofs N/A",IF($L63&lt;&gt;"Y","Pending proofs",IF($K63&lt;=0,"Complete","Short proof - follow up"))))</f>
        <v/>
      </c>
    </row>
    <row r="64" customFormat="false" ht="15" hidden="false" customHeight="false" outlineLevel="0" collapsed="false">
      <c r="A64" s="6"/>
      <c r="B64" s="6"/>
      <c r="C64" s="6"/>
      <c r="D64" s="7"/>
      <c r="E64" s="7"/>
      <c r="F64" s="7"/>
      <c r="G64" s="7"/>
      <c r="H64" s="7"/>
      <c r="I64" s="8" t="str">
        <f aca="false">IF($A64="","",SUM($D64:$H64))</f>
        <v/>
      </c>
      <c r="J64" s="7"/>
      <c r="K64" s="8" t="str">
        <f aca="false">IF($A64="","",$I64-$J64)</f>
        <v/>
      </c>
      <c r="L64" s="6"/>
      <c r="M64" s="9" t="str">
        <f aca="false">IF($A64="","",IF($C64="New","New regime - proofs N/A",IF($L64&lt;&gt;"Y","Pending proofs",IF($K64&lt;=0,"Complete","Short proof - follow up"))))</f>
        <v/>
      </c>
    </row>
  </sheetData>
  <sheetProtection sheet="true" password="d0db"/>
  <dataValidations count="2">
    <dataValidation allowBlank="true" errorStyle="stop" operator="between" showDropDown="false" showErrorMessage="false" showInputMessage="false" sqref="C5:C64" type="list">
      <formula1>"Old,New"</formula1>
      <formula2>0</formula2>
    </dataValidation>
    <dataValidation allowBlank="true" errorStyle="stop" operator="between" showDropDown="false" showErrorMessage="false" showInputMessage="false" sqref="L5:L64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6"/>
  </cols>
  <sheetData>
    <row r="1" customFormat="false" ht="18.55" hidden="false" customHeight="false" outlineLevel="0" collapsed="false">
      <c r="A1" s="1" t="s">
        <v>48</v>
      </c>
    </row>
    <row r="2" customFormat="false" ht="15" hidden="false" customHeight="false" outlineLevel="0" collapsed="false">
      <c r="A2" s="2" t="s">
        <v>49</v>
      </c>
    </row>
    <row r="4" customFormat="false" ht="15" hidden="false" customHeight="false" outlineLevel="0" collapsed="false">
      <c r="A4" s="10" t="s">
        <v>50</v>
      </c>
      <c r="B4" s="10" t="s">
        <v>51</v>
      </c>
      <c r="C4" s="10" t="s">
        <v>52</v>
      </c>
    </row>
    <row r="5" customFormat="false" ht="15" hidden="false" customHeight="false" outlineLevel="0" collapsed="false">
      <c r="A5" s="11" t="s">
        <v>53</v>
      </c>
      <c r="B5" s="7" t="n">
        <v>1200000</v>
      </c>
      <c r="C5" s="8" t="n">
        <f aca="false">B5</f>
        <v>1200000</v>
      </c>
    </row>
    <row r="6" customFormat="false" ht="15" hidden="false" customHeight="false" outlineLevel="0" collapsed="false">
      <c r="A6" s="11" t="s">
        <v>54</v>
      </c>
      <c r="B6" s="8" t="n">
        <v>50000</v>
      </c>
      <c r="C6" s="8" t="n">
        <v>75000</v>
      </c>
    </row>
    <row r="7" customFormat="false" ht="15" hidden="false" customHeight="false" outlineLevel="0" collapsed="false">
      <c r="A7" s="11" t="s">
        <v>55</v>
      </c>
      <c r="B7" s="7" t="n">
        <v>120000</v>
      </c>
      <c r="C7" s="8" t="n">
        <v>0</v>
      </c>
    </row>
    <row r="8" customFormat="false" ht="15" hidden="false" customHeight="false" outlineLevel="0" collapsed="false">
      <c r="A8" s="11" t="s">
        <v>56</v>
      </c>
      <c r="B8" s="7" t="n">
        <v>2500</v>
      </c>
      <c r="C8" s="8" t="n">
        <v>0</v>
      </c>
    </row>
    <row r="9" customFormat="false" ht="15" hidden="false" customHeight="false" outlineLevel="0" collapsed="false">
      <c r="A9" s="12" t="s">
        <v>57</v>
      </c>
      <c r="B9" s="13" t="n">
        <f aca="false">MAX(0,B5-B6-B7-B8)</f>
        <v>1027500</v>
      </c>
      <c r="C9" s="13" t="n">
        <f aca="false">MAX(0,C5-C6)</f>
        <v>1125000</v>
      </c>
    </row>
    <row r="10" customFormat="false" ht="15" hidden="false" customHeight="false" outlineLevel="0" collapsed="false">
      <c r="A10" s="14" t="s">
        <v>58</v>
      </c>
    </row>
    <row r="11" customFormat="false" ht="15" hidden="false" customHeight="false" outlineLevel="0" collapsed="false">
      <c r="A11" s="11" t="s">
        <v>59</v>
      </c>
      <c r="B11" s="7" t="n">
        <v>150000</v>
      </c>
      <c r="C11" s="8" t="n">
        <v>0</v>
      </c>
    </row>
    <row r="12" customFormat="false" ht="15" hidden="false" customHeight="false" outlineLevel="0" collapsed="false">
      <c r="A12" s="11" t="s">
        <v>60</v>
      </c>
      <c r="B12" s="7" t="n">
        <v>0</v>
      </c>
      <c r="C12" s="8" t="n">
        <v>0</v>
      </c>
    </row>
    <row r="13" customFormat="false" ht="15" hidden="false" customHeight="false" outlineLevel="0" collapsed="false">
      <c r="A13" s="11" t="s">
        <v>61</v>
      </c>
      <c r="B13" s="7" t="n">
        <v>25000</v>
      </c>
      <c r="C13" s="8" t="n">
        <v>0</v>
      </c>
    </row>
    <row r="14" customFormat="false" ht="15" hidden="false" customHeight="false" outlineLevel="0" collapsed="false">
      <c r="A14" s="11" t="s">
        <v>62</v>
      </c>
      <c r="B14" s="7" t="n">
        <v>200000</v>
      </c>
      <c r="C14" s="8" t="n">
        <v>0</v>
      </c>
    </row>
    <row r="15" customFormat="false" ht="15" hidden="false" customHeight="false" outlineLevel="0" collapsed="false">
      <c r="A15" s="11" t="s">
        <v>63</v>
      </c>
      <c r="B15" s="7" t="n">
        <v>60000</v>
      </c>
      <c r="C15" s="7" t="n">
        <v>60000</v>
      </c>
    </row>
    <row r="16" customFormat="false" ht="15" hidden="false" customHeight="false" outlineLevel="0" collapsed="false">
      <c r="A16" s="11" t="s">
        <v>64</v>
      </c>
      <c r="B16" s="7" t="n">
        <v>0</v>
      </c>
      <c r="C16" s="8" t="n">
        <v>0</v>
      </c>
    </row>
    <row r="17" customFormat="false" ht="15" hidden="false" customHeight="false" outlineLevel="0" collapsed="false">
      <c r="A17" s="12" t="s">
        <v>65</v>
      </c>
      <c r="B17" s="13" t="n">
        <f aca="false">MIN(B11,150000)+MIN(B12,50000)+B13+MIN(B14,200000)+B15+B16</f>
        <v>435000</v>
      </c>
      <c r="C17" s="13" t="n">
        <f aca="false">C15</f>
        <v>60000</v>
      </c>
    </row>
    <row r="18" customFormat="false" ht="15" hidden="false" customHeight="false" outlineLevel="0" collapsed="false">
      <c r="A18" s="12" t="s">
        <v>66</v>
      </c>
      <c r="B18" s="13" t="n">
        <f aca="false">MAX(0,B9-B17)</f>
        <v>592500</v>
      </c>
      <c r="C18" s="13" t="n">
        <f aca="false">MAX(0,C9-C17)</f>
        <v>1065000</v>
      </c>
    </row>
    <row r="19" customFormat="false" ht="15" hidden="false" customHeight="false" outlineLevel="0" collapsed="false">
      <c r="A19" s="11" t="s">
        <v>67</v>
      </c>
      <c r="B19" s="8" t="n">
        <f aca="false">IF(B18&lt;=250000,0,IF(B18&lt;=500000,(B18-250000)*0.05,IF(B18&lt;=1000000,12500+(B18-500000)*0.2,112500+(B18-1000000)*0.3)))</f>
        <v>31000</v>
      </c>
      <c r="C19" s="8" t="n">
        <f aca="false">IF(C18&lt;=400000,0,IF(C18&lt;=800000,(C18-400000)*0.05,IF(C18&lt;=1200000,20000+(C18-800000)*0.1,IF(C18&lt;=1600000,60000+(C18-1200000)*0.15,IF(C18&lt;=2000000,120000+(C18-1600000)*0.2,IF(C18&lt;=2400000,200000+(C18-2000000)*0.25,300000+(C18-2400000)*0.3))))))</f>
        <v>46500</v>
      </c>
    </row>
    <row r="20" customFormat="false" ht="15" hidden="false" customHeight="false" outlineLevel="0" collapsed="false">
      <c r="A20" s="11" t="s">
        <v>68</v>
      </c>
      <c r="B20" s="8" t="n">
        <f aca="false">IF(B18&lt;=500000,MIN(B19,12500),0)</f>
        <v>0</v>
      </c>
      <c r="C20" s="8" t="n">
        <f aca="false">IF(C18&lt;=1200000,MIN(C19,60000),0)</f>
        <v>46500</v>
      </c>
    </row>
    <row r="21" customFormat="false" ht="15" hidden="false" customHeight="false" outlineLevel="0" collapsed="false">
      <c r="A21" s="11" t="s">
        <v>69</v>
      </c>
      <c r="B21" s="8" t="n">
        <f aca="false">MAX(0,B19-B20)</f>
        <v>31000</v>
      </c>
      <c r="C21" s="8" t="n">
        <f aca="false">MAX(0,C19-C20)</f>
        <v>0</v>
      </c>
    </row>
    <row r="22" customFormat="false" ht="15" hidden="false" customHeight="false" outlineLevel="0" collapsed="false">
      <c r="A22" s="11" t="s">
        <v>70</v>
      </c>
      <c r="B22" s="7" t="n">
        <v>0</v>
      </c>
      <c r="C22" s="7" t="n">
        <v>0</v>
      </c>
    </row>
    <row r="23" customFormat="false" ht="15" hidden="false" customHeight="false" outlineLevel="0" collapsed="false">
      <c r="A23" s="11" t="s">
        <v>71</v>
      </c>
      <c r="B23" s="8" t="n">
        <f aca="false">ROUND((B21+B22)*0.04,0)</f>
        <v>1240</v>
      </c>
      <c r="C23" s="8" t="n">
        <f aca="false">ROUND((C21+C22)*0.04,0)</f>
        <v>0</v>
      </c>
    </row>
    <row r="24" customFormat="false" ht="15" hidden="false" customHeight="false" outlineLevel="0" collapsed="false">
      <c r="A24" s="12" t="s">
        <v>72</v>
      </c>
      <c r="B24" s="15" t="n">
        <f aca="false">B21+B22+B23</f>
        <v>32240</v>
      </c>
      <c r="C24" s="15" t="n">
        <f aca="false">C21+C22+C23</f>
        <v>0</v>
      </c>
    </row>
    <row r="25" customFormat="false" ht="15" hidden="false" customHeight="false" outlineLevel="0" collapsed="false">
      <c r="A25" s="11" t="s">
        <v>73</v>
      </c>
      <c r="B25" s="6" t="n">
        <v>12</v>
      </c>
      <c r="C25" s="9" t="n">
        <f aca="false">B25</f>
        <v>12</v>
      </c>
    </row>
    <row r="26" customFormat="false" ht="15" hidden="false" customHeight="false" outlineLevel="0" collapsed="false">
      <c r="A26" s="12" t="s">
        <v>74</v>
      </c>
      <c r="B26" s="13" t="n">
        <f aca="false">ROUND(B24/MAX(B25,1),0)</f>
        <v>2687</v>
      </c>
      <c r="C26" s="13" t="n">
        <f aca="false">ROUND(C24/MAX(C25,1),0)</f>
        <v>0</v>
      </c>
    </row>
    <row r="27" customFormat="false" ht="15" hidden="false" customHeight="false" outlineLevel="0" collapsed="false">
      <c r="A27" s="16" t="s">
        <v>75</v>
      </c>
      <c r="B27" s="17" t="str">
        <f aca="false">IF(B24=C24,"Either (equal)",IF(B24&lt;C24,"OLD regime","NEW regime"))</f>
        <v>NEW regime</v>
      </c>
      <c r="C27" s="17"/>
    </row>
  </sheetData>
  <sheetProtection sheet="true" password="d0db"/>
  <mergeCells count="1">
    <mergeCell ref="B27:C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2026-06-30T16:45:53Z</dcterms:created>
  <dc:creator>openpyxl</dc:creator>
  <dc:description/>
  <dc:language>en-US</dc:language>
  <cp:lastModifiedBy/>
  <dcterms:modified xsi:type="dcterms:W3CDTF">2026-06-30T16:45:53Z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